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90" activeTab="0"/>
  </bookViews>
  <sheets>
    <sheet name="Příjmy" sheetId="1" r:id="rId1"/>
    <sheet name="Výdaje" sheetId="2" r:id="rId2"/>
    <sheet name="List2" sheetId="3" r:id="rId3"/>
    <sheet name="Lis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<sst xmlns="http://schemas.openxmlformats.org/spreadsheetml/2006/main" count="131" uniqueCount="86">
  <si>
    <t>PARAGRAF</t>
  </si>
  <si>
    <t>POLOŽKA</t>
  </si>
  <si>
    <t>ROZP  2019</t>
  </si>
  <si>
    <t>SCHV R  2018</t>
  </si>
  <si>
    <t>UPR R  2018</t>
  </si>
  <si>
    <t>POZNÁMKA</t>
  </si>
  <si>
    <t/>
  </si>
  <si>
    <t xml:space="preserve">  1111  Daň z příjmů fyzických osob placená plátci </t>
  </si>
  <si>
    <t xml:space="preserve">  1112  Daň z příjmů fyzických osob placená poplatníky </t>
  </si>
  <si>
    <t xml:space="preserve">  1113  Daň z příjmů fyzických osob vybíraná srážkou </t>
  </si>
  <si>
    <t xml:space="preserve">  1121  Daň z příjmů právnických osob </t>
  </si>
  <si>
    <t xml:space="preserve">  1122  Daň z příjmů právnických osob za obce </t>
  </si>
  <si>
    <t xml:space="preserve">  1211  Daň z přidané hodnoty </t>
  </si>
  <si>
    <t xml:space="preserve">  1334  Odvody za odnětí půdy ze zemědělského půdního fond </t>
  </si>
  <si>
    <t xml:space="preserve">  1340  Poplatek za provoz, shrom.,.. a odstr. kom. odpadu </t>
  </si>
  <si>
    <t xml:space="preserve">  1341  Poplatek ze psů </t>
  </si>
  <si>
    <t xml:space="preserve">  1343  Poplatek za užívání veřejného prostranství </t>
  </si>
  <si>
    <t xml:space="preserve">  1356  Příjmy úhrad za dobývání nerostů a popl.za geol.pr </t>
  </si>
  <si>
    <t xml:space="preserve">  1361  Správní poplatky </t>
  </si>
  <si>
    <t xml:space="preserve">  1381  Daň z hazardních her </t>
  </si>
  <si>
    <t xml:space="preserve">  1511  Daň z nemovitých věcí </t>
  </si>
  <si>
    <t xml:space="preserve">  4111  Neinvestiční přijaté transf.z všeob.pokl.správy SR </t>
  </si>
  <si>
    <t xml:space="preserve">  1039  Ostatní záležitosti lesního hospodářství </t>
  </si>
  <si>
    <t xml:space="preserve">  1098  Ostatní výdaje na zemědělství </t>
  </si>
  <si>
    <t xml:space="preserve">  2310  Pitná voda </t>
  </si>
  <si>
    <t xml:space="preserve">  2321  Odvádění a čištění odpadních vod a nakl.s kaly 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</si>
  <si>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</si>
  <si>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</si>
  <si>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</si>
  <si>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</si>
  <si>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 xml:space="preserve">  3341  Rozhlas a televize </t>
  </si>
  <si>
    <t xml:space="preserve">  3349  Ostatní záležitosti sdělovacích prostředků </t>
  </si>
  <si>
    <t xml:space="preserve">  3419  Ostatní tělovýchovná činnost </t>
  </si>
  <si>
    <t xml:space="preserve">  3612  Bytové hospodářství </t>
  </si>
  <si>
    <t xml:space="preserve">  3613  Nebytové hospodářství </t>
  </si>
  <si>
    <t xml:space="preserve">  3632  Pohřebnictví </t>
  </si>
  <si>
    <t xml:space="preserve">  3633  Výstavba a údržba místních inženýrských sítí </t>
  </si>
  <si>
    <t xml:space="preserve">  3639  Komunální služby a územní rozvoj j.n. </t>
  </si>
  <si>
    <t xml:space="preserve">  3721  Sběr a svoz nebezpečných odpadů </t>
  </si>
  <si>
    <t xml:space="preserve">  3722  Sběr a svoz komunálních odpadů </t>
  </si>
  <si>
    <t xml:space="preserve">  3725  Využívání a zneškodňování komun.odpadů </t>
  </si>
  <si>
    <t xml:space="preserve">  3726  Využívání a zneškodňování ostatních odpadů </t>
  </si>
  <si>
    <t xml:space="preserve">  6171  Činnost místní správy </t>
  </si>
  <si>
    <t xml:space="preserve">  6310  Obecné příjmy a výdaje z finančních operací </t>
  </si>
  <si>
    <t xml:space="preserve">  6330  Převody vlastním fondům v rozpočtech územní úrovně </t>
  </si>
  <si>
    <t xml:space="preserve">  6409  Ostatní činnosti j.n. </t>
  </si>
  <si>
    <t>Celkový součet</t>
  </si>
  <si>
    <t>běžné</t>
  </si>
  <si>
    <t>kapitálové</t>
  </si>
  <si>
    <t>NÁVRH ROZPOČTU 2019 - PŘÍJMY</t>
  </si>
  <si>
    <t>Celkem FINANCOVÁNÍ</t>
  </si>
  <si>
    <t>Splátky úvěru</t>
  </si>
  <si>
    <t>Počáteční stav</t>
  </si>
  <si>
    <t xml:space="preserve">  6402  Finanční vypořádání minulých let </t>
  </si>
  <si>
    <t xml:space="preserve">  6399  Ostatní finanční operace </t>
  </si>
  <si>
    <t xml:space="preserve">  6320  Pojištění funkčně nespecifikované </t>
  </si>
  <si>
    <t xml:space="preserve">  6112  Zastupitelstva obcí </t>
  </si>
  <si>
    <t xml:space="preserve">  5512  Požární ochrana - dobrovolná část </t>
  </si>
  <si>
    <t xml:space="preserve">  5212  Ochrana obyvatelstva </t>
  </si>
  <si>
    <t xml:space="preserve">  4350  Domovy pro seniory </t>
  </si>
  <si>
    <t xml:space="preserve">  3749  Ostatní činnosti k ochraně přírody a krajiny </t>
  </si>
  <si>
    <t xml:space="preserve">  3745  Péče o vzhled obcí a veřejnou zeleň </t>
  </si>
  <si>
    <t xml:space="preserve">  3723  Sběr a svoz ost.odpadů (jiných než nebez.a komun.) </t>
  </si>
  <si>
    <t xml:space="preserve">  3631  Veřejné osvětlení </t>
  </si>
  <si>
    <t xml:space="preserve">  3429  Ostatní zájmová činnost a rekreace </t>
  </si>
  <si>
    <t xml:space="preserve">  3412  Sportovní zařízení v majetku obce </t>
  </si>
  <si>
    <t xml:space="preserve">  3399  Ostatní záležitosti kultury,církví a sděl.prostř. </t>
  </si>
  <si>
    <t xml:space="preserve">  3392  Zájmová činnost v kultuře </t>
  </si>
  <si>
    <t xml:space="preserve">  3113  Základní školy </t>
  </si>
  <si>
    <t xml:space="preserve">  5331  Neinvestiční příspěvky zřízeným příspěvkovým organ </t>
  </si>
  <si>
    <t xml:space="preserve">  2292  Dopravní obslužnost </t>
  </si>
  <si>
    <t xml:space="preserve">  2221  Provoz veřejné silniční dopravy </t>
  </si>
  <si>
    <t xml:space="preserve">  2219  Ostatní záležitosti pozemních komunikací </t>
  </si>
  <si>
    <t xml:space="preserve">  2212  Silnice </t>
  </si>
  <si>
    <t xml:space="preserve">  2143  Cestovní ruch </t>
  </si>
  <si>
    <t xml:space="preserve">  1036  Správa v lesním hospodářství </t>
  </si>
  <si>
    <t xml:space="preserve">  1014  Ozdrav.hosp.zvířat,pol.a spec.plod.a svl.vet.péče </t>
  </si>
  <si>
    <t>investice</t>
  </si>
  <si>
    <t>NÁVRH ROZPOČTU 2019 - VÝDAJE</t>
  </si>
  <si>
    <t>skut. 1-10/2018</t>
  </si>
  <si>
    <t>Celkem</t>
  </si>
  <si>
    <t>6409 Nespecifikovaná rezerva</t>
  </si>
  <si>
    <t>skut. 01-10/2018</t>
  </si>
  <si>
    <t>OBEC METYLOVICE</t>
  </si>
  <si>
    <t>Celkem bez rezervy</t>
  </si>
  <si>
    <t>Běžné 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</si>
</sst>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u val="single"/>
      <sz val="7.7"/>
      <color indexed="12"/>
      <name val="Calibri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8"/>
      <name val="Arial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Calibri"/>
      <family val="2"/>
    </font>
    <font>
      <b/>
      <sz val="11"/>
      <color indexed="8"/>
      <name val="Arial"/>
      <family val="2"/>
    </font>
    <font>
      <sz val="15"/>
      <color indexed="8"/>
      <name val="Calibri"/>
      <family val="0"/>
    </font>
    <font>
      <sz val="14"/>
      <color indexed="8"/>
      <name val="Calibri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u val="single"/>
      <sz val="7.7"/>
      <color theme="10"/>
      <name val="Calibri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000000"/>
      <name val="Arial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 horizontal="left" vertical="top" wrapText="1"/>
      <protection/>
    </xf>
    <xf numFmtId="0" fontId="43" fillId="0" borderId="0">
      <alignment horizontal="left" vertical="top" wrapText="1"/>
      <protection/>
    </xf>
    <xf numFmtId="0" fontId="43" fillId="0" borderId="0">
      <alignment horizontal="left" vertical="top" wrapText="1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" fontId="5" fillId="33" borderId="10" xfId="47" applyNumberFormat="1" applyFont="1" applyFill="1" applyBorder="1" applyAlignment="1" applyProtection="1">
      <alignment horizontal="center" vertical="center" shrinkToFit="1"/>
      <protection hidden="1"/>
    </xf>
    <xf numFmtId="0" fontId="5" fillId="33" borderId="10" xfId="47" applyFont="1" applyFill="1" applyBorder="1" applyAlignment="1" applyProtection="1">
      <alignment horizontal="center" vertical="center" shrinkToFit="1"/>
      <protection hidden="1"/>
    </xf>
    <xf numFmtId="4" fontId="5" fillId="34" borderId="10" xfId="47" applyNumberFormat="1" applyFont="1" applyFill="1" applyBorder="1" applyAlignment="1" applyProtection="1">
      <alignment horizontal="center" vertical="center" shrinkToFit="1"/>
      <protection hidden="1"/>
    </xf>
    <xf numFmtId="0" fontId="2" fillId="33" borderId="10" xfId="47" applyFont="1" applyFill="1" applyBorder="1" applyAlignment="1" applyProtection="1">
      <alignment horizontal="center" vertical="center" shrinkToFit="1"/>
      <protection hidden="1"/>
    </xf>
    <xf numFmtId="4" fontId="5" fillId="35" borderId="10" xfId="47" applyNumberFormat="1" applyFont="1" applyFill="1" applyBorder="1" applyAlignment="1" applyProtection="1">
      <alignment horizontal="center" vertical="center" shrinkToFit="1"/>
      <protection hidden="1"/>
    </xf>
    <xf numFmtId="4" fontId="2" fillId="0" borderId="11" xfId="47" applyNumberFormat="1" applyFont="1" applyFill="1" applyBorder="1" applyAlignment="1" applyProtection="1">
      <alignment/>
      <protection hidden="1"/>
    </xf>
    <xf numFmtId="4" fontId="2" fillId="0" borderId="11" xfId="47" applyNumberFormat="1" applyFont="1" applyFill="1" applyBorder="1" applyAlignment="1" applyProtection="1">
      <alignment horizontal="right" shrinkToFit="1"/>
      <protection hidden="1" locked="0"/>
    </xf>
    <xf numFmtId="4" fontId="2" fillId="0" borderId="11" xfId="47" applyNumberFormat="1" applyFont="1" applyFill="1" applyBorder="1" applyAlignment="1" applyProtection="1">
      <alignment shrinkToFit="1"/>
      <protection hidden="1"/>
    </xf>
    <xf numFmtId="4" fontId="2" fillId="0" borderId="11" xfId="47" applyNumberFormat="1" applyFont="1" applyFill="1" applyBorder="1" applyAlignment="1" applyProtection="1">
      <alignment horizontal="right" shrinkToFit="1"/>
      <protection hidden="1"/>
    </xf>
    <xf numFmtId="4" fontId="2" fillId="0" borderId="11" xfId="47" applyNumberFormat="1" applyFont="1" applyFill="1" applyBorder="1" applyAlignment="1" applyProtection="1">
      <alignment shrinkToFit="1"/>
      <protection hidden="1" locked="0"/>
    </xf>
    <xf numFmtId="0" fontId="2" fillId="0" borderId="11" xfId="47" applyFont="1" applyFill="1" applyBorder="1" applyAlignment="1" applyProtection="1">
      <alignment shrinkToFit="1"/>
      <protection locked="0"/>
    </xf>
    <xf numFmtId="4" fontId="2" fillId="0" borderId="12" xfId="47" applyNumberFormat="1" applyFont="1" applyFill="1" applyBorder="1" applyAlignment="1" applyProtection="1">
      <alignment/>
      <protection hidden="1"/>
    </xf>
    <xf numFmtId="4" fontId="2" fillId="0" borderId="12" xfId="47" applyNumberFormat="1" applyFont="1" applyFill="1" applyBorder="1" applyAlignment="1" applyProtection="1">
      <alignment shrinkToFit="1"/>
      <protection hidden="1" locked="0"/>
    </xf>
    <xf numFmtId="4" fontId="2" fillId="0" borderId="12" xfId="47" applyNumberFormat="1" applyFont="1" applyFill="1" applyBorder="1" applyAlignment="1" applyProtection="1">
      <alignment shrinkToFit="1"/>
      <protection hidden="1"/>
    </xf>
    <xf numFmtId="0" fontId="2" fillId="0" borderId="12" xfId="47" applyFont="1" applyFill="1" applyBorder="1" applyAlignment="1" applyProtection="1">
      <alignment shrinkToFit="1"/>
      <protection locked="0"/>
    </xf>
    <xf numFmtId="4" fontId="4" fillId="0" borderId="12" xfId="47" applyNumberFormat="1" applyFont="1" applyFill="1" applyBorder="1" applyAlignment="1" applyProtection="1">
      <alignment shrinkToFit="1"/>
      <protection hidden="1" locked="0"/>
    </xf>
    <xf numFmtId="4" fontId="4" fillId="0" borderId="11" xfId="47" applyNumberFormat="1" applyFont="1" applyFill="1" applyBorder="1" applyAlignment="1" applyProtection="1">
      <alignment shrinkToFit="1"/>
      <protection hidden="1"/>
    </xf>
    <xf numFmtId="4" fontId="4" fillId="0" borderId="11" xfId="47" applyNumberFormat="1" applyFont="1" applyFill="1" applyBorder="1" applyAlignment="1" applyProtection="1">
      <alignment horizontal="right" shrinkToFit="1"/>
      <protection hidden="1"/>
    </xf>
    <xf numFmtId="0" fontId="2" fillId="0" borderId="10" xfId="47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6" fillId="0" borderId="11" xfId="47" applyNumberFormat="1" applyFont="1" applyFill="1" applyBorder="1" applyAlignment="1" applyProtection="1">
      <alignment shrinkToFit="1"/>
      <protection hidden="1"/>
    </xf>
    <xf numFmtId="0" fontId="6" fillId="0" borderId="12" xfId="47" applyFont="1" applyFill="1" applyBorder="1" applyAlignment="1" applyProtection="1">
      <alignment shrinkToFit="1"/>
      <protection locked="0"/>
    </xf>
    <xf numFmtId="4" fontId="7" fillId="0" borderId="12" xfId="47" applyNumberFormat="1" applyFont="1" applyFill="1" applyBorder="1" applyAlignment="1" applyProtection="1">
      <alignment shrinkToFit="1"/>
      <protection hidden="1"/>
    </xf>
    <xf numFmtId="4" fontId="6" fillId="0" borderId="12" xfId="47" applyNumberFormat="1" applyFont="1" applyFill="1" applyBorder="1" applyAlignment="1" applyProtection="1">
      <alignment/>
      <protection hidden="1"/>
    </xf>
    <xf numFmtId="0" fontId="6" fillId="0" borderId="12" xfId="47" applyNumberFormat="1" applyFont="1" applyFill="1" applyBorder="1" applyAlignment="1" applyProtection="1">
      <alignment/>
      <protection hidden="1"/>
    </xf>
    <xf numFmtId="4" fontId="7" fillId="0" borderId="12" xfId="47" applyNumberFormat="1" applyFont="1" applyFill="1" applyBorder="1" applyAlignment="1" applyProtection="1">
      <alignment shrinkToFit="1"/>
      <protection hidden="1" locked="0"/>
    </xf>
    <xf numFmtId="4" fontId="6" fillId="0" borderId="12" xfId="47" applyNumberFormat="1" applyFont="1" applyFill="1" applyBorder="1" applyAlignment="1" applyProtection="1">
      <alignment shrinkToFit="1"/>
      <protection hidden="1"/>
    </xf>
    <xf numFmtId="4" fontId="6" fillId="0" borderId="12" xfId="47" applyNumberFormat="1" applyFont="1" applyFill="1" applyBorder="1" applyAlignment="1" applyProtection="1">
      <alignment shrinkToFit="1"/>
      <protection hidden="1" locked="0"/>
    </xf>
    <xf numFmtId="4" fontId="51" fillId="35" borderId="10" xfId="47" applyNumberFormat="1" applyFont="1" applyFill="1" applyBorder="1" applyAlignment="1" applyProtection="1">
      <alignment horizontal="center" vertical="center" shrinkToFit="1"/>
      <protection hidden="1"/>
    </xf>
    <xf numFmtId="2" fontId="5" fillId="34" borderId="10" xfId="47" applyNumberFormat="1" applyFont="1" applyFill="1" applyBorder="1" applyAlignment="1" applyProtection="1">
      <alignment horizontal="center" vertical="center" shrinkToFit="1"/>
      <protection hidden="1"/>
    </xf>
    <xf numFmtId="4" fontId="5" fillId="33" borderId="10" xfId="47" applyNumberFormat="1" applyFont="1" applyFill="1" applyBorder="1" applyAlignment="1" applyProtection="1">
      <alignment vertical="center" shrinkToFit="1"/>
      <protection hidden="1"/>
    </xf>
    <xf numFmtId="0" fontId="5" fillId="33" borderId="10" xfId="47" applyFont="1" applyFill="1" applyBorder="1" applyAlignment="1" applyProtection="1">
      <alignment vertical="center" shrinkToFit="1"/>
      <protection hidden="1"/>
    </xf>
    <xf numFmtId="0" fontId="0" fillId="0" borderId="12" xfId="0" applyBorder="1" applyAlignment="1">
      <alignment/>
    </xf>
    <xf numFmtId="4" fontId="52" fillId="0" borderId="12" xfId="0" applyNumberFormat="1" applyFont="1" applyBorder="1" applyAlignment="1">
      <alignment/>
    </xf>
    <xf numFmtId="0" fontId="53" fillId="0" borderId="0" xfId="0" applyFont="1" applyAlignment="1">
      <alignment/>
    </xf>
    <xf numFmtId="4" fontId="7" fillId="0" borderId="11" xfId="47" applyNumberFormat="1" applyFont="1" applyFill="1" applyBorder="1" applyAlignment="1" applyProtection="1">
      <alignment shrinkToFit="1"/>
      <protection hidden="1"/>
    </xf>
    <xf numFmtId="4" fontId="54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2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2 2" xfId="50"/>
    <cellStyle name="normální 3 2 3" xfId="51"/>
    <cellStyle name="normální 4" xfId="52"/>
    <cellStyle name="normální 5" xfId="53"/>
    <cellStyle name="normální 6" xfId="54"/>
    <cellStyle name="normální 7" xfId="55"/>
    <cellStyle name="Normální 8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</xdr:col>
      <xdr:colOff>1333500</xdr:colOff>
      <xdr:row>1</xdr:row>
      <xdr:rowOff>0</xdr:rowOff>
    </xdr:to>
    <xdr:sp macro="[1]!vyskaRadkuMISO">
      <xdr:nvSpPr>
        <xdr:cNvPr id="1" name="Obdélník 1"/>
        <xdr:cNvSpPr>
          <a:spLocks/>
        </xdr:cNvSpPr>
      </xdr:nvSpPr>
      <xdr:spPr>
        <a:xfrm>
          <a:off x="1200150" y="304800"/>
          <a:ext cx="1276350" cy="0"/>
        </a:xfrm>
        <a:prstGeom prst="rect">
          <a:avLst/>
        </a:prstGeom>
        <a:solidFill>
          <a:srgbClr val="C4BD97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výška řadku</a:t>
          </a:r>
        </a:p>
      </xdr:txBody>
    </xdr:sp>
    <xdr:clientData/>
  </xdr:twoCellAnchor>
  <xdr:twoCellAnchor>
    <xdr:from>
      <xdr:col>1</xdr:col>
      <xdr:colOff>1371600</xdr:colOff>
      <xdr:row>1</xdr:row>
      <xdr:rowOff>0</xdr:rowOff>
    </xdr:from>
    <xdr:to>
      <xdr:col>1</xdr:col>
      <xdr:colOff>2495550</xdr:colOff>
      <xdr:row>1</xdr:row>
      <xdr:rowOff>0</xdr:rowOff>
    </xdr:to>
    <xdr:sp macro="[1]!vyskaPismaMISO">
      <xdr:nvSpPr>
        <xdr:cNvPr id="2" name="Obdélník 2"/>
        <xdr:cNvSpPr>
          <a:spLocks/>
        </xdr:cNvSpPr>
      </xdr:nvSpPr>
      <xdr:spPr>
        <a:xfrm>
          <a:off x="2514600" y="304800"/>
          <a:ext cx="1123950" cy="0"/>
        </a:xfrm>
        <a:prstGeom prst="rect">
          <a:avLst/>
        </a:prstGeom>
        <a:solidFill>
          <a:srgbClr val="C4BD97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výška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písma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O\GORISS\PROG\miso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TOVÉ ZMĚNY zal"/>
      <sheetName val="ROZPOČET_prij"/>
      <sheetName val="uprROZPvyd"/>
      <sheetName val="uprROZPprij"/>
      <sheetName val="ROZPOČET_prij star"/>
      <sheetName val="ROZPOČET_VYD"/>
      <sheetName val="ROZPOČET_VYD_arch"/>
      <sheetName val="rozpoctovy_vyhled"/>
      <sheetName val="VYcelý rok - 1"/>
      <sheetName val="PRIcelý rok - 1"/>
      <sheetName val="Novy_ROZPOČET_VYD"/>
      <sheetName val="tiskZmeny"/>
      <sheetName val="Novy_ROZPOČET_prij"/>
      <sheetName val="ROZPOČTOVÉ ZMĚNY"/>
      <sheetName val="HELP 2"/>
      <sheetName val="seznam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List1TiskRozp"/>
      <sheetName val="tiskZmenyOrigST"/>
      <sheetName val="FIN_VYD"/>
      <sheetName val="tisk"/>
      <sheetName val="přek_kap_vyd1"/>
      <sheetName val="FINKA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miso"/>
    </sheetNames>
    <definedNames>
      <definedName name="vyskaPismaMISO"/>
      <definedName name="vyskaRadkuMIS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G1" sqref="G1:G16384"/>
    </sheetView>
  </sheetViews>
  <sheetFormatPr defaultColWidth="9.140625" defaultRowHeight="15"/>
  <cols>
    <col min="1" max="1" width="17.140625" style="0" customWidth="1"/>
    <col min="2" max="2" width="48.421875" style="0" customWidth="1"/>
    <col min="3" max="6" width="14.140625" style="0" customWidth="1"/>
    <col min="7" max="7" width="12.57421875" style="20" customWidth="1"/>
    <col min="8" max="8" width="12.00390625" style="0" customWidth="1"/>
    <col min="9" max="9" width="21.7109375" style="0" customWidth="1"/>
  </cols>
  <sheetData>
    <row r="1" spans="2:4" ht="24" thickBot="1">
      <c r="B1" s="36" t="s">
        <v>49</v>
      </c>
      <c r="D1" t="s">
        <v>83</v>
      </c>
    </row>
    <row r="2" spans="1:9" ht="16.5" thickBot="1">
      <c r="A2" s="2" t="s">
        <v>0</v>
      </c>
      <c r="B2" s="1" t="s">
        <v>1</v>
      </c>
      <c r="C2" s="1" t="s">
        <v>47</v>
      </c>
      <c r="D2" s="1" t="s">
        <v>3</v>
      </c>
      <c r="E2" s="1" t="s">
        <v>4</v>
      </c>
      <c r="F2" s="3" t="s">
        <v>82</v>
      </c>
      <c r="G2" s="19" t="s">
        <v>48</v>
      </c>
      <c r="H2" s="5" t="s">
        <v>2</v>
      </c>
      <c r="I2" s="4" t="s">
        <v>5</v>
      </c>
    </row>
    <row r="3" spans="1:9" ht="15">
      <c r="A3" s="6" t="s">
        <v>6</v>
      </c>
      <c r="B3" s="6" t="s">
        <v>7</v>
      </c>
      <c r="C3" s="7">
        <v>5000000</v>
      </c>
      <c r="D3" s="8">
        <v>3800000</v>
      </c>
      <c r="E3" s="8">
        <v>3800000</v>
      </c>
      <c r="F3" s="9">
        <v>4214245.5</v>
      </c>
      <c r="G3" s="8"/>
      <c r="H3" s="10">
        <f>SUM(C3+G3)</f>
        <v>5000000</v>
      </c>
      <c r="I3" s="11"/>
    </row>
    <row r="4" spans="1:9" ht="15">
      <c r="A4" s="12" t="s">
        <v>6</v>
      </c>
      <c r="B4" s="12" t="s">
        <v>8</v>
      </c>
      <c r="C4" s="13">
        <v>80000</v>
      </c>
      <c r="D4" s="8">
        <v>158000</v>
      </c>
      <c r="E4" s="8">
        <v>158000</v>
      </c>
      <c r="F4" s="9">
        <v>72543.41999999998</v>
      </c>
      <c r="G4" s="14"/>
      <c r="H4" s="10">
        <f>SUM(C4+G4)</f>
        <v>80000</v>
      </c>
      <c r="I4" s="15"/>
    </row>
    <row r="5" spans="1:9" ht="15">
      <c r="A5" s="12" t="s">
        <v>6</v>
      </c>
      <c r="B5" s="12" t="s">
        <v>9</v>
      </c>
      <c r="C5" s="13">
        <v>410000</v>
      </c>
      <c r="D5" s="8">
        <v>350000</v>
      </c>
      <c r="E5" s="8">
        <v>350000</v>
      </c>
      <c r="F5" s="9">
        <v>404687.42000000004</v>
      </c>
      <c r="G5" s="14"/>
      <c r="H5" s="10">
        <f>SUM(C5+G5)</f>
        <v>410000</v>
      </c>
      <c r="I5" s="15"/>
    </row>
    <row r="6" spans="1:9" ht="15">
      <c r="A6" s="12" t="s">
        <v>6</v>
      </c>
      <c r="B6" s="12" t="s">
        <v>10</v>
      </c>
      <c r="C6" s="13">
        <v>4200000</v>
      </c>
      <c r="D6" s="8">
        <v>4200000</v>
      </c>
      <c r="E6" s="8">
        <v>4200000</v>
      </c>
      <c r="F6" s="9">
        <v>3722550.3</v>
      </c>
      <c r="G6" s="14"/>
      <c r="H6" s="10">
        <f>SUM(C6+G6)</f>
        <v>4200000</v>
      </c>
      <c r="I6" s="15"/>
    </row>
    <row r="7" spans="1:9" ht="15">
      <c r="A7" s="12" t="s">
        <v>6</v>
      </c>
      <c r="B7" s="12" t="s">
        <v>11</v>
      </c>
      <c r="C7" s="13">
        <v>0</v>
      </c>
      <c r="D7" s="8">
        <v>0</v>
      </c>
      <c r="E7" s="8">
        <v>391780</v>
      </c>
      <c r="F7" s="9">
        <v>391780</v>
      </c>
      <c r="G7" s="14"/>
      <c r="H7" s="10">
        <f>SUM(C7+G7)</f>
        <v>0</v>
      </c>
      <c r="I7" s="15"/>
    </row>
    <row r="8" spans="1:9" ht="15">
      <c r="A8" s="12" t="s">
        <v>6</v>
      </c>
      <c r="B8" s="12" t="s">
        <v>12</v>
      </c>
      <c r="C8" s="13">
        <v>10400000</v>
      </c>
      <c r="D8" s="8">
        <v>7800000</v>
      </c>
      <c r="E8" s="8">
        <v>7800000</v>
      </c>
      <c r="F8" s="9">
        <v>8650284.48</v>
      </c>
      <c r="G8" s="14"/>
      <c r="H8" s="10">
        <f>SUM(C8+G8)</f>
        <v>10400000</v>
      </c>
      <c r="I8" s="15"/>
    </row>
    <row r="9" spans="1:9" ht="15">
      <c r="A9" s="12" t="s">
        <v>6</v>
      </c>
      <c r="B9" s="12" t="s">
        <v>13</v>
      </c>
      <c r="C9" s="13">
        <v>1000</v>
      </c>
      <c r="D9" s="8">
        <v>10000</v>
      </c>
      <c r="E9" s="8">
        <v>10000</v>
      </c>
      <c r="F9" s="9">
        <v>1141.7</v>
      </c>
      <c r="G9" s="14"/>
      <c r="H9" s="10">
        <f>SUM(C9+G9)</f>
        <v>1000</v>
      </c>
      <c r="I9" s="15"/>
    </row>
    <row r="10" spans="1:9" ht="15">
      <c r="A10" s="12" t="s">
        <v>6</v>
      </c>
      <c r="B10" s="12" t="s">
        <v>14</v>
      </c>
      <c r="C10" s="13">
        <v>880000</v>
      </c>
      <c r="D10" s="8">
        <v>890000</v>
      </c>
      <c r="E10" s="8">
        <v>890000</v>
      </c>
      <c r="F10" s="9">
        <v>885916</v>
      </c>
      <c r="G10" s="14"/>
      <c r="H10" s="10">
        <f>SUM(C10+G10)</f>
        <v>880000</v>
      </c>
      <c r="I10" s="15"/>
    </row>
    <row r="11" spans="1:9" ht="15">
      <c r="A11" s="12" t="s">
        <v>6</v>
      </c>
      <c r="B11" s="12" t="s">
        <v>15</v>
      </c>
      <c r="C11" s="13">
        <v>27000</v>
      </c>
      <c r="D11" s="8">
        <v>27000</v>
      </c>
      <c r="E11" s="8">
        <v>27000</v>
      </c>
      <c r="F11" s="9">
        <v>27465</v>
      </c>
      <c r="G11" s="14"/>
      <c r="H11" s="10">
        <f>SUM(C11+G11)</f>
        <v>27000</v>
      </c>
      <c r="I11" s="15"/>
    </row>
    <row r="12" spans="1:9" ht="15">
      <c r="A12" s="12" t="s">
        <v>6</v>
      </c>
      <c r="B12" s="12" t="s">
        <v>16</v>
      </c>
      <c r="C12" s="13">
        <v>8000</v>
      </c>
      <c r="D12" s="8">
        <v>1000</v>
      </c>
      <c r="E12" s="8">
        <v>1000</v>
      </c>
      <c r="F12" s="9">
        <v>8860</v>
      </c>
      <c r="G12" s="14"/>
      <c r="H12" s="10">
        <f>SUM(C12+G12)</f>
        <v>8000</v>
      </c>
      <c r="I12" s="15"/>
    </row>
    <row r="13" spans="1:9" ht="15">
      <c r="A13" s="12" t="s">
        <v>6</v>
      </c>
      <c r="B13" s="12" t="s">
        <v>17</v>
      </c>
      <c r="C13" s="13">
        <v>50000</v>
      </c>
      <c r="D13" s="8">
        <v>46000</v>
      </c>
      <c r="E13" s="8">
        <v>46000</v>
      </c>
      <c r="F13" s="9">
        <v>54945</v>
      </c>
      <c r="G13" s="14"/>
      <c r="H13" s="10">
        <f>SUM(C13+G13)</f>
        <v>50000</v>
      </c>
      <c r="I13" s="15"/>
    </row>
    <row r="14" spans="1:9" ht="15">
      <c r="A14" s="12" t="s">
        <v>6</v>
      </c>
      <c r="B14" s="12" t="s">
        <v>18</v>
      </c>
      <c r="C14" s="13">
        <v>15000</v>
      </c>
      <c r="D14" s="8">
        <v>20000</v>
      </c>
      <c r="E14" s="8">
        <v>20000</v>
      </c>
      <c r="F14" s="9">
        <v>14580</v>
      </c>
      <c r="G14" s="14"/>
      <c r="H14" s="10">
        <f>SUM(C14+G14)</f>
        <v>15000</v>
      </c>
      <c r="I14" s="15"/>
    </row>
    <row r="15" spans="1:9" ht="15">
      <c r="A15" s="12" t="s">
        <v>6</v>
      </c>
      <c r="B15" s="12" t="s">
        <v>19</v>
      </c>
      <c r="C15" s="13">
        <v>90000</v>
      </c>
      <c r="D15" s="8">
        <v>55000</v>
      </c>
      <c r="E15" s="8">
        <v>55000</v>
      </c>
      <c r="F15" s="9">
        <v>96404.29</v>
      </c>
      <c r="G15" s="14"/>
      <c r="H15" s="10">
        <f>SUM(C15+G15)</f>
        <v>90000</v>
      </c>
      <c r="I15" s="15"/>
    </row>
    <row r="16" spans="1:9" ht="15">
      <c r="A16" s="12" t="s">
        <v>6</v>
      </c>
      <c r="B16" s="12" t="s">
        <v>20</v>
      </c>
      <c r="C16" s="13">
        <v>580000</v>
      </c>
      <c r="D16" s="8">
        <v>600000</v>
      </c>
      <c r="E16" s="8">
        <v>600000</v>
      </c>
      <c r="F16" s="9">
        <v>563449.37</v>
      </c>
      <c r="G16" s="14"/>
      <c r="H16" s="10">
        <f>SUM(C16+G16)</f>
        <v>580000</v>
      </c>
      <c r="I16" s="15"/>
    </row>
    <row r="17" spans="1:9" ht="15">
      <c r="A17" s="12" t="s">
        <v>6</v>
      </c>
      <c r="B17" s="12" t="s">
        <v>21</v>
      </c>
      <c r="C17" s="13">
        <v>0</v>
      </c>
      <c r="D17" s="8">
        <v>0</v>
      </c>
      <c r="E17" s="8">
        <v>64545</v>
      </c>
      <c r="F17" s="9">
        <v>64545</v>
      </c>
      <c r="G17" s="14"/>
      <c r="H17" s="10">
        <f>SUM(C17+G17)</f>
        <v>0</v>
      </c>
      <c r="I17" s="15"/>
    </row>
    <row r="18" spans="1:9" ht="15">
      <c r="A18" s="12" t="s">
        <v>22</v>
      </c>
      <c r="B18" s="12"/>
      <c r="C18" s="14">
        <v>0</v>
      </c>
      <c r="D18" s="8">
        <v>650000</v>
      </c>
      <c r="E18" s="8">
        <v>50000</v>
      </c>
      <c r="F18" s="9">
        <v>72530</v>
      </c>
      <c r="G18" s="14"/>
      <c r="H18" s="10">
        <f>SUM(C18+G18)</f>
        <v>0</v>
      </c>
      <c r="I18" s="15"/>
    </row>
    <row r="19" spans="1:9" ht="15">
      <c r="A19" s="12" t="s">
        <v>23</v>
      </c>
      <c r="B19" s="12"/>
      <c r="C19" s="14">
        <v>70000</v>
      </c>
      <c r="D19" s="8">
        <v>70000</v>
      </c>
      <c r="E19" s="8">
        <v>658000</v>
      </c>
      <c r="F19" s="9">
        <v>674999.36</v>
      </c>
      <c r="G19" s="14"/>
      <c r="H19" s="10">
        <f>SUM(C19+G19)</f>
        <v>70000</v>
      </c>
      <c r="I19" s="15"/>
    </row>
    <row r="20" spans="1:9" ht="15">
      <c r="A20" s="12" t="s">
        <v>24</v>
      </c>
      <c r="B20" s="12"/>
      <c r="C20" s="14">
        <v>11000</v>
      </c>
      <c r="D20" s="8">
        <v>11000</v>
      </c>
      <c r="E20" s="8">
        <v>11000</v>
      </c>
      <c r="F20" s="9">
        <v>12446</v>
      </c>
      <c r="G20" s="14"/>
      <c r="H20" s="10">
        <f>SUM(C20+G20)</f>
        <v>11000</v>
      </c>
      <c r="I20" s="15"/>
    </row>
    <row r="21" spans="1:9" ht="15">
      <c r="A21" s="12" t="s">
        <v>25</v>
      </c>
      <c r="B21" s="12"/>
      <c r="C21" s="14">
        <v>20000</v>
      </c>
      <c r="D21" s="8">
        <v>20000</v>
      </c>
      <c r="E21" s="8">
        <v>20000</v>
      </c>
      <c r="F21" s="9">
        <v>20101</v>
      </c>
      <c r="G21" s="14"/>
      <c r="H21" s="10">
        <f>SUM(C21+G21)</f>
        <v>20000</v>
      </c>
      <c r="I21" s="15"/>
    </row>
    <row r="22" spans="1:9" ht="15">
      <c r="A22" s="12" t="s">
        <v>26</v>
      </c>
      <c r="B22" s="12"/>
      <c r="C22" s="14">
        <v>10000</v>
      </c>
      <c r="D22" s="8">
        <v>10000</v>
      </c>
      <c r="E22" s="8">
        <v>10000</v>
      </c>
      <c r="F22" s="9">
        <v>8676</v>
      </c>
      <c r="G22" s="14"/>
      <c r="H22" s="10">
        <f>SUM(C22+G22)</f>
        <v>10000</v>
      </c>
      <c r="I22" s="15"/>
    </row>
    <row r="23" spans="1:9" ht="15">
      <c r="A23" s="12" t="s">
        <v>27</v>
      </c>
      <c r="B23" s="12"/>
      <c r="C23" s="14">
        <v>1000</v>
      </c>
      <c r="D23" s="8">
        <v>1000</v>
      </c>
      <c r="E23" s="8">
        <v>1000</v>
      </c>
      <c r="F23" s="9">
        <v>680</v>
      </c>
      <c r="G23" s="14"/>
      <c r="H23" s="10">
        <f>SUM(C23+G23)</f>
        <v>1000</v>
      </c>
      <c r="I23" s="15"/>
    </row>
    <row r="24" spans="1:9" ht="15">
      <c r="A24" s="12" t="s">
        <v>28</v>
      </c>
      <c r="B24" s="12"/>
      <c r="C24" s="14">
        <v>2000</v>
      </c>
      <c r="D24" s="8">
        <v>3000</v>
      </c>
      <c r="E24" s="8">
        <v>3000</v>
      </c>
      <c r="F24" s="9">
        <v>1736</v>
      </c>
      <c r="G24" s="14"/>
      <c r="H24" s="10">
        <f>SUM(C24+G24)</f>
        <v>2000</v>
      </c>
      <c r="I24" s="15"/>
    </row>
    <row r="25" spans="1:9" ht="15">
      <c r="A25" s="12" t="s">
        <v>29</v>
      </c>
      <c r="B25" s="12"/>
      <c r="C25" s="14">
        <v>5000</v>
      </c>
      <c r="D25" s="8">
        <v>10000</v>
      </c>
      <c r="E25" s="8">
        <v>10000</v>
      </c>
      <c r="F25" s="9">
        <v>4357</v>
      </c>
      <c r="G25" s="14"/>
      <c r="H25" s="10">
        <f>SUM(C25+G25)</f>
        <v>5000</v>
      </c>
      <c r="I25" s="15"/>
    </row>
    <row r="26" spans="1:9" ht="15">
      <c r="A26" s="12" t="s">
        <v>30</v>
      </c>
      <c r="B26" s="12"/>
      <c r="C26" s="14">
        <v>0</v>
      </c>
      <c r="D26" s="8">
        <v>0</v>
      </c>
      <c r="E26" s="8">
        <v>0</v>
      </c>
      <c r="F26" s="9">
        <v>0</v>
      </c>
      <c r="G26" s="14"/>
      <c r="H26" s="10">
        <f>SUM(C26+G26)</f>
        <v>0</v>
      </c>
      <c r="I26" s="15"/>
    </row>
    <row r="27" spans="1:9" ht="15">
      <c r="A27" s="12" t="s">
        <v>31</v>
      </c>
      <c r="B27" s="12"/>
      <c r="C27" s="14">
        <v>5000</v>
      </c>
      <c r="D27" s="8">
        <v>5000</v>
      </c>
      <c r="E27" s="8">
        <v>5000</v>
      </c>
      <c r="F27" s="9">
        <v>4272</v>
      </c>
      <c r="G27" s="14"/>
      <c r="H27" s="10">
        <f>SUM(C27+G27)</f>
        <v>5000</v>
      </c>
      <c r="I27" s="15"/>
    </row>
    <row r="28" spans="1:9" ht="15">
      <c r="A28" s="12" t="s">
        <v>32</v>
      </c>
      <c r="B28" s="12"/>
      <c r="C28" s="14">
        <v>5000</v>
      </c>
      <c r="D28" s="8">
        <v>7000</v>
      </c>
      <c r="E28" s="8">
        <v>7000</v>
      </c>
      <c r="F28" s="9">
        <v>4926</v>
      </c>
      <c r="G28" s="14"/>
      <c r="H28" s="10">
        <f>SUM(C28+G28)</f>
        <v>5000</v>
      </c>
      <c r="I28" s="15"/>
    </row>
    <row r="29" spans="1:9" ht="15">
      <c r="A29" s="12" t="s">
        <v>33</v>
      </c>
      <c r="B29" s="12"/>
      <c r="C29" s="14">
        <v>253000</v>
      </c>
      <c r="D29" s="8">
        <v>255000</v>
      </c>
      <c r="E29" s="8">
        <v>255000</v>
      </c>
      <c r="F29" s="9">
        <v>203979.84</v>
      </c>
      <c r="G29" s="14"/>
      <c r="H29" s="10">
        <f>SUM(C29+G29)</f>
        <v>253000</v>
      </c>
      <c r="I29" s="15"/>
    </row>
    <row r="30" spans="1:9" ht="15">
      <c r="A30" s="12" t="s">
        <v>34</v>
      </c>
      <c r="B30" s="12"/>
      <c r="C30" s="14">
        <v>236000</v>
      </c>
      <c r="D30" s="8">
        <v>190000</v>
      </c>
      <c r="E30" s="8">
        <v>190000</v>
      </c>
      <c r="F30" s="9">
        <v>225693.48</v>
      </c>
      <c r="G30" s="14"/>
      <c r="H30" s="10">
        <f>SUM(C30+G30)</f>
        <v>236000</v>
      </c>
      <c r="I30" s="15"/>
    </row>
    <row r="31" spans="1:9" ht="15">
      <c r="A31" s="12" t="s">
        <v>35</v>
      </c>
      <c r="B31" s="12"/>
      <c r="C31" s="14">
        <v>12000</v>
      </c>
      <c r="D31" s="8">
        <v>22000</v>
      </c>
      <c r="E31" s="8">
        <v>22000</v>
      </c>
      <c r="F31" s="9">
        <v>17740</v>
      </c>
      <c r="G31" s="14"/>
      <c r="H31" s="10">
        <f>SUM(C31+G31)</f>
        <v>12000</v>
      </c>
      <c r="I31" s="15"/>
    </row>
    <row r="32" spans="1:9" ht="15">
      <c r="A32" s="12" t="s">
        <v>36</v>
      </c>
      <c r="B32" s="12"/>
      <c r="C32" s="14">
        <v>2500</v>
      </c>
      <c r="D32" s="8">
        <v>2000</v>
      </c>
      <c r="E32" s="8">
        <v>2000</v>
      </c>
      <c r="F32" s="9">
        <v>2070</v>
      </c>
      <c r="G32" s="14"/>
      <c r="H32" s="10">
        <f>SUM(C32+G32)</f>
        <v>2500</v>
      </c>
      <c r="I32" s="15"/>
    </row>
    <row r="33" spans="1:9" ht="15">
      <c r="A33" s="12" t="s">
        <v>37</v>
      </c>
      <c r="B33" s="12"/>
      <c r="C33" s="14">
        <v>20000</v>
      </c>
      <c r="D33" s="8">
        <v>20000</v>
      </c>
      <c r="E33" s="8">
        <v>260000</v>
      </c>
      <c r="F33" s="9">
        <v>428766.14</v>
      </c>
      <c r="G33" s="14"/>
      <c r="H33" s="10">
        <f>SUM(C33+G33)</f>
        <v>20000</v>
      </c>
      <c r="I33" s="15"/>
    </row>
    <row r="34" spans="1:9" ht="15">
      <c r="A34" s="12" t="s">
        <v>38</v>
      </c>
      <c r="B34" s="12"/>
      <c r="C34" s="14">
        <v>0</v>
      </c>
      <c r="D34" s="8">
        <v>0</v>
      </c>
      <c r="E34" s="8">
        <v>0</v>
      </c>
      <c r="F34" s="9">
        <v>2140</v>
      </c>
      <c r="G34" s="14"/>
      <c r="H34" s="10">
        <f>SUM(C34+G34)</f>
        <v>0</v>
      </c>
      <c r="I34" s="15"/>
    </row>
    <row r="35" spans="1:9" ht="15">
      <c r="A35" s="12" t="s">
        <v>39</v>
      </c>
      <c r="B35" s="12"/>
      <c r="C35" s="14">
        <v>120000</v>
      </c>
      <c r="D35" s="8">
        <v>129000</v>
      </c>
      <c r="E35" s="8">
        <v>129000</v>
      </c>
      <c r="F35" s="9">
        <v>145808</v>
      </c>
      <c r="G35" s="14"/>
      <c r="H35" s="10">
        <f>SUM(C35+G35)</f>
        <v>120000</v>
      </c>
      <c r="I35" s="15"/>
    </row>
    <row r="36" spans="1:9" ht="15">
      <c r="A36" s="12" t="s">
        <v>40</v>
      </c>
      <c r="B36" s="12"/>
      <c r="C36" s="14">
        <v>290000</v>
      </c>
      <c r="D36" s="8">
        <v>290000</v>
      </c>
      <c r="E36" s="8">
        <v>290000</v>
      </c>
      <c r="F36" s="9">
        <v>257005</v>
      </c>
      <c r="G36" s="14"/>
      <c r="H36" s="10">
        <f>SUM(C36+G36)</f>
        <v>290000</v>
      </c>
      <c r="I36" s="15"/>
    </row>
    <row r="37" spans="1:9" ht="15">
      <c r="A37" s="12" t="s">
        <v>41</v>
      </c>
      <c r="B37" s="12"/>
      <c r="C37" s="14">
        <v>5000</v>
      </c>
      <c r="D37" s="8">
        <v>15000</v>
      </c>
      <c r="E37" s="8">
        <v>15000</v>
      </c>
      <c r="F37" s="9">
        <v>4617</v>
      </c>
      <c r="G37" s="14"/>
      <c r="H37" s="10">
        <f>SUM(C37+G37)</f>
        <v>5000</v>
      </c>
      <c r="I37" s="15"/>
    </row>
    <row r="38" spans="1:9" ht="15">
      <c r="A38" s="12" t="s">
        <v>42</v>
      </c>
      <c r="B38" s="12"/>
      <c r="C38" s="14">
        <v>326000</v>
      </c>
      <c r="D38" s="8">
        <v>30000</v>
      </c>
      <c r="E38" s="8">
        <v>480000</v>
      </c>
      <c r="F38" s="9">
        <v>280937</v>
      </c>
      <c r="G38" s="14"/>
      <c r="H38" s="10">
        <f>SUM(C38+G38)</f>
        <v>326000</v>
      </c>
      <c r="I38" s="15"/>
    </row>
    <row r="39" spans="1:9" ht="15">
      <c r="A39" s="12" t="s">
        <v>43</v>
      </c>
      <c r="B39" s="12"/>
      <c r="C39" s="14">
        <v>500</v>
      </c>
      <c r="D39" s="8">
        <v>500</v>
      </c>
      <c r="E39" s="8">
        <v>500</v>
      </c>
      <c r="F39" s="9">
        <v>896.4899999999999</v>
      </c>
      <c r="G39" s="14"/>
      <c r="H39" s="10">
        <f>SUM(C39+G39)</f>
        <v>500</v>
      </c>
      <c r="I39" s="15"/>
    </row>
    <row r="40" spans="1:9" ht="15">
      <c r="A40" s="12" t="s">
        <v>44</v>
      </c>
      <c r="B40" s="12"/>
      <c r="C40" s="14">
        <v>0</v>
      </c>
      <c r="D40" s="8">
        <v>0</v>
      </c>
      <c r="E40" s="8">
        <v>0</v>
      </c>
      <c r="F40" s="9">
        <v>1817370</v>
      </c>
      <c r="G40" s="14"/>
      <c r="H40" s="10">
        <f>SUM(C40+G40)</f>
        <v>0</v>
      </c>
      <c r="I40" s="15"/>
    </row>
    <row r="41" spans="1:9" ht="15">
      <c r="A41" s="12" t="s">
        <v>45</v>
      </c>
      <c r="B41" s="12"/>
      <c r="C41" s="14">
        <v>5000</v>
      </c>
      <c r="D41" s="8">
        <v>3000</v>
      </c>
      <c r="E41" s="8">
        <v>3000</v>
      </c>
      <c r="F41" s="9">
        <v>5636</v>
      </c>
      <c r="G41" s="14"/>
      <c r="H41" s="10">
        <f>SUM(C41+G41)</f>
        <v>5000</v>
      </c>
      <c r="I41" s="15"/>
    </row>
    <row r="42" spans="1:9" ht="15">
      <c r="A42" s="12" t="s">
        <v>46</v>
      </c>
      <c r="B42" s="12"/>
      <c r="C42" s="16">
        <v>23140000</v>
      </c>
      <c r="D42" s="17">
        <v>20440501</v>
      </c>
      <c r="E42" s="17">
        <v>21443259</v>
      </c>
      <c r="F42" s="18">
        <v>24621663.79</v>
      </c>
      <c r="G42" s="14"/>
      <c r="H42" s="10">
        <f>SUM(C42+G42)</f>
        <v>23140000</v>
      </c>
      <c r="I42" s="15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9">
      <selection activeCell="C1" sqref="C1:C16384"/>
    </sheetView>
  </sheetViews>
  <sheetFormatPr defaultColWidth="9.140625" defaultRowHeight="15"/>
  <cols>
    <col min="1" max="1" width="17.140625" style="0" customWidth="1"/>
    <col min="2" max="2" width="55.140625" style="0" customWidth="1"/>
    <col min="3" max="7" width="14.140625" style="0" customWidth="1"/>
    <col min="8" max="8" width="14.00390625" style="0" customWidth="1"/>
    <col min="9" max="9" width="18.28125" style="0" customWidth="1"/>
  </cols>
  <sheetData>
    <row r="1" spans="2:4" ht="24" thickBot="1">
      <c r="B1" s="36" t="s">
        <v>78</v>
      </c>
      <c r="D1" t="s">
        <v>83</v>
      </c>
    </row>
    <row r="2" spans="1:9" ht="16.5" thickBot="1">
      <c r="A2" s="33" t="s">
        <v>0</v>
      </c>
      <c r="B2" s="32" t="s">
        <v>1</v>
      </c>
      <c r="C2" s="1" t="s">
        <v>85</v>
      </c>
      <c r="D2" s="1" t="s">
        <v>3</v>
      </c>
      <c r="E2" s="1" t="s">
        <v>4</v>
      </c>
      <c r="F2" s="1" t="s">
        <v>79</v>
      </c>
      <c r="G2" s="31" t="s">
        <v>77</v>
      </c>
      <c r="H2" s="30" t="s">
        <v>2</v>
      </c>
      <c r="I2" s="4" t="s">
        <v>5</v>
      </c>
    </row>
    <row r="3" spans="1:9" s="21" customFormat="1" ht="15">
      <c r="A3" s="25" t="s">
        <v>76</v>
      </c>
      <c r="B3" s="25"/>
      <c r="C3" s="28">
        <v>10000</v>
      </c>
      <c r="D3" s="22">
        <v>10000</v>
      </c>
      <c r="E3" s="22">
        <v>10000</v>
      </c>
      <c r="F3" s="22">
        <v>0</v>
      </c>
      <c r="G3" s="28"/>
      <c r="H3" s="22">
        <f>SUM(C3+G3)</f>
        <v>10000</v>
      </c>
      <c r="I3" s="23"/>
    </row>
    <row r="4" spans="1:9" s="21" customFormat="1" ht="15">
      <c r="A4" s="25" t="s">
        <v>75</v>
      </c>
      <c r="B4" s="25"/>
      <c r="C4" s="28">
        <v>10400</v>
      </c>
      <c r="D4" s="22">
        <v>10400</v>
      </c>
      <c r="E4" s="22">
        <v>10400</v>
      </c>
      <c r="F4" s="22">
        <v>10385</v>
      </c>
      <c r="G4" s="28"/>
      <c r="H4" s="22">
        <f>SUM(C4+G4)</f>
        <v>10400</v>
      </c>
      <c r="I4" s="23"/>
    </row>
    <row r="5" spans="1:9" s="21" customFormat="1" ht="15">
      <c r="A5" s="25" t="s">
        <v>22</v>
      </c>
      <c r="B5" s="25"/>
      <c r="C5" s="28">
        <v>100000</v>
      </c>
      <c r="D5" s="22">
        <v>486000</v>
      </c>
      <c r="E5" s="22">
        <v>486000</v>
      </c>
      <c r="F5" s="22">
        <v>412958.75</v>
      </c>
      <c r="G5" s="28"/>
      <c r="H5" s="22">
        <f>SUM(C5+G5)</f>
        <v>100000</v>
      </c>
      <c r="I5" s="23"/>
    </row>
    <row r="6" spans="1:9" s="21" customFormat="1" ht="15">
      <c r="A6" s="25" t="s">
        <v>23</v>
      </c>
      <c r="B6" s="25"/>
      <c r="C6" s="28">
        <v>0</v>
      </c>
      <c r="D6" s="22">
        <v>0</v>
      </c>
      <c r="E6" s="22">
        <v>17800</v>
      </c>
      <c r="F6" s="22">
        <v>17800</v>
      </c>
      <c r="G6" s="28"/>
      <c r="H6" s="22">
        <f>SUM(C6+G6)</f>
        <v>0</v>
      </c>
      <c r="I6" s="23"/>
    </row>
    <row r="7" spans="1:9" s="21" customFormat="1" ht="15">
      <c r="A7" s="25" t="s">
        <v>74</v>
      </c>
      <c r="B7" s="25"/>
      <c r="C7" s="28">
        <v>24000</v>
      </c>
      <c r="D7" s="22">
        <v>22400</v>
      </c>
      <c r="E7" s="22">
        <v>48400</v>
      </c>
      <c r="F7" s="22">
        <v>33027.5</v>
      </c>
      <c r="G7" s="28"/>
      <c r="H7" s="22">
        <f>SUM(C7+G7)</f>
        <v>24000</v>
      </c>
      <c r="I7" s="23"/>
    </row>
    <row r="8" spans="1:9" s="21" customFormat="1" ht="15">
      <c r="A8" s="25" t="s">
        <v>73</v>
      </c>
      <c r="B8" s="25"/>
      <c r="C8" s="28">
        <v>32500</v>
      </c>
      <c r="D8" s="22">
        <v>449000</v>
      </c>
      <c r="E8" s="22">
        <v>3664000</v>
      </c>
      <c r="F8" s="22">
        <v>2694065.77</v>
      </c>
      <c r="G8" s="28"/>
      <c r="H8" s="22">
        <f>SUM(C8+G8)</f>
        <v>32500</v>
      </c>
      <c r="I8" s="23"/>
    </row>
    <row r="9" spans="1:9" s="21" customFormat="1" ht="15">
      <c r="A9" s="25" t="s">
        <v>72</v>
      </c>
      <c r="B9" s="25"/>
      <c r="C9" s="28">
        <v>0</v>
      </c>
      <c r="D9" s="22">
        <v>513100</v>
      </c>
      <c r="E9" s="22">
        <v>529500</v>
      </c>
      <c r="F9" s="22">
        <v>522267.45</v>
      </c>
      <c r="G9" s="28">
        <v>13200000</v>
      </c>
      <c r="H9" s="22">
        <f>SUM(C9+G9)</f>
        <v>13200000</v>
      </c>
      <c r="I9" s="23"/>
    </row>
    <row r="10" spans="1:9" s="21" customFormat="1" ht="15">
      <c r="A10" s="25" t="s">
        <v>71</v>
      </c>
      <c r="B10" s="25"/>
      <c r="C10" s="28">
        <v>0</v>
      </c>
      <c r="D10" s="22">
        <v>0</v>
      </c>
      <c r="E10" s="22">
        <v>94000</v>
      </c>
      <c r="F10" s="22">
        <v>93394</v>
      </c>
      <c r="G10" s="28"/>
      <c r="H10" s="22">
        <f>SUM(C10+G10)</f>
        <v>0</v>
      </c>
      <c r="I10" s="23"/>
    </row>
    <row r="11" spans="1:9" s="21" customFormat="1" ht="15">
      <c r="A11" s="25" t="s">
        <v>70</v>
      </c>
      <c r="B11" s="25"/>
      <c r="C11" s="28">
        <v>384000</v>
      </c>
      <c r="D11" s="22">
        <v>48000</v>
      </c>
      <c r="E11" s="22">
        <v>370000</v>
      </c>
      <c r="F11" s="22">
        <v>209200</v>
      </c>
      <c r="G11" s="28"/>
      <c r="H11" s="22">
        <f>SUM(C11+G11)</f>
        <v>384000</v>
      </c>
      <c r="I11" s="23"/>
    </row>
    <row r="12" spans="1:9" s="21" customFormat="1" ht="15">
      <c r="A12" s="25" t="s">
        <v>24</v>
      </c>
      <c r="B12" s="25"/>
      <c r="C12" s="28">
        <v>1200</v>
      </c>
      <c r="D12" s="22">
        <v>0</v>
      </c>
      <c r="E12" s="22">
        <v>3043300</v>
      </c>
      <c r="F12" s="22">
        <v>2540938</v>
      </c>
      <c r="G12" s="28"/>
      <c r="H12" s="22">
        <f>SUM(C12+G12)</f>
        <v>1200</v>
      </c>
      <c r="I12" s="23"/>
    </row>
    <row r="13" spans="1:9" s="21" customFormat="1" ht="15">
      <c r="A13" s="25" t="s">
        <v>25</v>
      </c>
      <c r="B13" s="25"/>
      <c r="C13" s="28">
        <v>5000</v>
      </c>
      <c r="D13" s="22">
        <v>5000</v>
      </c>
      <c r="E13" s="22">
        <v>5000</v>
      </c>
      <c r="F13" s="22">
        <v>1500</v>
      </c>
      <c r="G13" s="28"/>
      <c r="H13" s="22">
        <f>SUM(C13+G13)</f>
        <v>5000</v>
      </c>
      <c r="I13" s="23"/>
    </row>
    <row r="14" spans="1:9" s="21" customFormat="1" ht="15">
      <c r="A14" s="25" t="s">
        <v>6</v>
      </c>
      <c r="B14" s="25" t="s">
        <v>69</v>
      </c>
      <c r="C14" s="29">
        <v>1350000</v>
      </c>
      <c r="D14" s="22">
        <v>1350000</v>
      </c>
      <c r="E14" s="22">
        <v>1350000</v>
      </c>
      <c r="F14" s="22">
        <v>1125000</v>
      </c>
      <c r="G14" s="28"/>
      <c r="H14" s="22">
        <f>SUM(C14+G14)</f>
        <v>1350000</v>
      </c>
      <c r="I14" s="23"/>
    </row>
    <row r="15" spans="1:9" s="21" customFormat="1" ht="15">
      <c r="A15" s="25" t="s">
        <v>68</v>
      </c>
      <c r="B15" s="25"/>
      <c r="C15" s="28">
        <v>1420000</v>
      </c>
      <c r="D15" s="22">
        <v>1560000</v>
      </c>
      <c r="E15" s="22">
        <v>3012234</v>
      </c>
      <c r="F15" s="22">
        <v>1551849.1</v>
      </c>
      <c r="G15" s="28"/>
      <c r="H15" s="22">
        <f>SUM(C15+G15)</f>
        <v>1420000</v>
      </c>
      <c r="I15" s="23"/>
    </row>
    <row r="16" spans="1:9" s="21" customFormat="1" ht="15">
      <c r="A16" s="25" t="s">
        <v>26</v>
      </c>
      <c r="B16" s="25"/>
      <c r="C16" s="28">
        <v>17000</v>
      </c>
      <c r="D16" s="22">
        <v>15500</v>
      </c>
      <c r="E16" s="22">
        <v>27500</v>
      </c>
      <c r="F16" s="22">
        <v>22810</v>
      </c>
      <c r="G16" s="28"/>
      <c r="H16" s="22">
        <f>SUM(C16+G16)</f>
        <v>17000</v>
      </c>
      <c r="I16" s="23"/>
    </row>
    <row r="17" spans="1:9" s="21" customFormat="1" ht="15">
      <c r="A17" s="25" t="s">
        <v>27</v>
      </c>
      <c r="B17" s="25"/>
      <c r="C17" s="28">
        <v>13000</v>
      </c>
      <c r="D17" s="22">
        <v>13000</v>
      </c>
      <c r="E17" s="22">
        <v>13000</v>
      </c>
      <c r="F17" s="22">
        <v>4501</v>
      </c>
      <c r="G17" s="28"/>
      <c r="H17" s="22">
        <f>SUM(C17+G17)</f>
        <v>13000</v>
      </c>
      <c r="I17" s="23"/>
    </row>
    <row r="18" spans="1:9" s="21" customFormat="1" ht="15">
      <c r="A18" s="25" t="s">
        <v>28</v>
      </c>
      <c r="B18" s="25"/>
      <c r="C18" s="28">
        <v>54200</v>
      </c>
      <c r="D18" s="22">
        <v>90000</v>
      </c>
      <c r="E18" s="22">
        <v>90000</v>
      </c>
      <c r="F18" s="22">
        <v>36391.31</v>
      </c>
      <c r="G18" s="28"/>
      <c r="H18" s="22">
        <f>SUM(C18+G18)</f>
        <v>54200</v>
      </c>
      <c r="I18" s="23"/>
    </row>
    <row r="19" spans="1:9" s="21" customFormat="1" ht="15">
      <c r="A19" s="25" t="s">
        <v>29</v>
      </c>
      <c r="B19" s="25"/>
      <c r="C19" s="28">
        <v>230000</v>
      </c>
      <c r="D19" s="22">
        <v>347000</v>
      </c>
      <c r="E19" s="22">
        <v>347000</v>
      </c>
      <c r="F19" s="22">
        <v>172558.5</v>
      </c>
      <c r="G19" s="28"/>
      <c r="H19" s="22">
        <f>SUM(C19+G19)</f>
        <v>230000</v>
      </c>
      <c r="I19" s="23"/>
    </row>
    <row r="20" spans="1:9" s="21" customFormat="1" ht="15">
      <c r="A20" s="25" t="s">
        <v>30</v>
      </c>
      <c r="B20" s="25"/>
      <c r="C20" s="28">
        <v>23000</v>
      </c>
      <c r="D20" s="22">
        <v>26000</v>
      </c>
      <c r="E20" s="22">
        <v>26000</v>
      </c>
      <c r="F20" s="22">
        <v>3331</v>
      </c>
      <c r="G20" s="28"/>
      <c r="H20" s="22">
        <f>SUM(C20+G20)</f>
        <v>23000</v>
      </c>
      <c r="I20" s="23"/>
    </row>
    <row r="21" spans="1:9" s="21" customFormat="1" ht="15">
      <c r="A21" s="25" t="s">
        <v>31</v>
      </c>
      <c r="B21" s="25"/>
      <c r="C21" s="28">
        <v>85000</v>
      </c>
      <c r="D21" s="22">
        <v>85000</v>
      </c>
      <c r="E21" s="22">
        <v>85000</v>
      </c>
      <c r="F21" s="22">
        <v>77076</v>
      </c>
      <c r="G21" s="28"/>
      <c r="H21" s="22">
        <f>SUM(C21+G21)</f>
        <v>85000</v>
      </c>
      <c r="I21" s="23"/>
    </row>
    <row r="22" spans="1:9" s="21" customFormat="1" ht="15">
      <c r="A22" s="25" t="s">
        <v>67</v>
      </c>
      <c r="B22" s="25"/>
      <c r="C22" s="28">
        <v>20000</v>
      </c>
      <c r="D22" s="22">
        <v>21000</v>
      </c>
      <c r="E22" s="22">
        <v>21000</v>
      </c>
      <c r="F22" s="22">
        <v>20843</v>
      </c>
      <c r="G22" s="28"/>
      <c r="H22" s="22">
        <f>SUM(C22+G22)</f>
        <v>20000</v>
      </c>
      <c r="I22" s="23"/>
    </row>
    <row r="23" spans="1:9" s="21" customFormat="1" ht="15">
      <c r="A23" s="25" t="s">
        <v>66</v>
      </c>
      <c r="B23" s="25"/>
      <c r="C23" s="28">
        <v>28500</v>
      </c>
      <c r="D23" s="22">
        <v>21000</v>
      </c>
      <c r="E23" s="22">
        <v>21000</v>
      </c>
      <c r="F23" s="22">
        <v>20714</v>
      </c>
      <c r="G23" s="28"/>
      <c r="H23" s="22">
        <f>SUM(C23+G23)</f>
        <v>28500</v>
      </c>
      <c r="I23" s="23"/>
    </row>
    <row r="24" spans="1:9" s="21" customFormat="1" ht="15">
      <c r="A24" s="25" t="s">
        <v>65</v>
      </c>
      <c r="B24" s="25"/>
      <c r="C24" s="28">
        <v>108000</v>
      </c>
      <c r="D24" s="22">
        <v>0</v>
      </c>
      <c r="E24" s="22">
        <v>432000</v>
      </c>
      <c r="F24" s="22">
        <v>428926.22</v>
      </c>
      <c r="G24" s="28"/>
      <c r="H24" s="22">
        <f>SUM(C24+G24)</f>
        <v>108000</v>
      </c>
      <c r="I24" s="23"/>
    </row>
    <row r="25" spans="1:9" s="21" customFormat="1" ht="15">
      <c r="A25" s="25" t="s">
        <v>32</v>
      </c>
      <c r="B25" s="25"/>
      <c r="C25" s="28">
        <v>704000</v>
      </c>
      <c r="D25" s="22">
        <v>754100</v>
      </c>
      <c r="E25" s="22">
        <v>746100</v>
      </c>
      <c r="F25" s="22">
        <v>356557.9</v>
      </c>
      <c r="G25" s="28"/>
      <c r="H25" s="22">
        <f>SUM(C25+G25)</f>
        <v>704000</v>
      </c>
      <c r="I25" s="23"/>
    </row>
    <row r="26" spans="1:9" s="21" customFormat="1" ht="15">
      <c r="A26" s="25" t="s">
        <v>64</v>
      </c>
      <c r="B26" s="25"/>
      <c r="C26" s="28">
        <v>400000</v>
      </c>
      <c r="D26" s="22">
        <v>400000</v>
      </c>
      <c r="E26" s="22">
        <v>362500</v>
      </c>
      <c r="F26" s="22">
        <v>397463</v>
      </c>
      <c r="G26" s="28"/>
      <c r="H26" s="22">
        <f>SUM(C26+G26)</f>
        <v>400000</v>
      </c>
      <c r="I26" s="23"/>
    </row>
    <row r="27" spans="1:9" s="21" customFormat="1" ht="15">
      <c r="A27" s="25" t="s">
        <v>33</v>
      </c>
      <c r="B27" s="25"/>
      <c r="C27" s="28">
        <v>123000</v>
      </c>
      <c r="D27" s="22">
        <v>162000</v>
      </c>
      <c r="E27" s="22">
        <v>310000</v>
      </c>
      <c r="F27" s="22">
        <v>191763.02000000002</v>
      </c>
      <c r="G27" s="28"/>
      <c r="H27" s="22">
        <f>SUM(C27+G27)</f>
        <v>123000</v>
      </c>
      <c r="I27" s="23"/>
    </row>
    <row r="28" spans="1:9" s="21" customFormat="1" ht="15">
      <c r="A28" s="25" t="s">
        <v>34</v>
      </c>
      <c r="B28" s="25"/>
      <c r="C28" s="28">
        <v>57000</v>
      </c>
      <c r="D28" s="22">
        <v>46000</v>
      </c>
      <c r="E28" s="22">
        <v>71000</v>
      </c>
      <c r="F28" s="22">
        <v>56761</v>
      </c>
      <c r="G28" s="28"/>
      <c r="H28" s="22">
        <f>SUM(C28+G28)</f>
        <v>57000</v>
      </c>
      <c r="I28" s="23"/>
    </row>
    <row r="29" spans="1:9" s="21" customFormat="1" ht="15">
      <c r="A29" s="25" t="s">
        <v>63</v>
      </c>
      <c r="B29" s="25"/>
      <c r="C29" s="28">
        <v>230000</v>
      </c>
      <c r="D29" s="22">
        <v>292000</v>
      </c>
      <c r="E29" s="22">
        <v>248000</v>
      </c>
      <c r="F29" s="22">
        <v>200346.6</v>
      </c>
      <c r="G29" s="28"/>
      <c r="H29" s="22">
        <f>SUM(C29+G29)</f>
        <v>230000</v>
      </c>
      <c r="I29" s="23"/>
    </row>
    <row r="30" spans="1:9" s="21" customFormat="1" ht="15">
      <c r="A30" s="25" t="s">
        <v>35</v>
      </c>
      <c r="B30" s="25"/>
      <c r="C30" s="28">
        <v>13000</v>
      </c>
      <c r="D30" s="22">
        <v>10000</v>
      </c>
      <c r="E30" s="22">
        <v>1460000</v>
      </c>
      <c r="F30" s="22">
        <v>1444487</v>
      </c>
      <c r="G30" s="28"/>
      <c r="H30" s="22">
        <f>SUM(C30+G30)</f>
        <v>13000</v>
      </c>
      <c r="I30" s="23"/>
    </row>
    <row r="31" spans="1:9" s="21" customFormat="1" ht="15">
      <c r="A31" s="25" t="s">
        <v>38</v>
      </c>
      <c r="B31" s="25"/>
      <c r="C31" s="28">
        <v>20000</v>
      </c>
      <c r="D31" s="22">
        <v>30000</v>
      </c>
      <c r="E31" s="22">
        <v>30000</v>
      </c>
      <c r="F31" s="22">
        <v>16047</v>
      </c>
      <c r="G31" s="28"/>
      <c r="H31" s="22">
        <f>SUM(C31+G31)</f>
        <v>20000</v>
      </c>
      <c r="I31" s="23"/>
    </row>
    <row r="32" spans="1:9" s="21" customFormat="1" ht="15">
      <c r="A32" s="25" t="s">
        <v>39</v>
      </c>
      <c r="B32" s="25"/>
      <c r="C32" s="28">
        <v>987000</v>
      </c>
      <c r="D32" s="22">
        <v>980000</v>
      </c>
      <c r="E32" s="22">
        <v>980000</v>
      </c>
      <c r="F32" s="22">
        <v>810733</v>
      </c>
      <c r="G32" s="28"/>
      <c r="H32" s="22">
        <f>SUM(C32+G32)</f>
        <v>987000</v>
      </c>
      <c r="I32" s="23"/>
    </row>
    <row r="33" spans="1:9" s="21" customFormat="1" ht="15">
      <c r="A33" s="25" t="s">
        <v>62</v>
      </c>
      <c r="B33" s="25"/>
      <c r="C33" s="28">
        <v>100000</v>
      </c>
      <c r="D33" s="22">
        <v>100000</v>
      </c>
      <c r="E33" s="22">
        <v>100000</v>
      </c>
      <c r="F33" s="22">
        <v>99068</v>
      </c>
      <c r="G33" s="28"/>
      <c r="H33" s="22">
        <f>SUM(C33+G33)</f>
        <v>100000</v>
      </c>
      <c r="I33" s="23"/>
    </row>
    <row r="34" spans="1:9" s="21" customFormat="1" ht="15">
      <c r="A34" s="25" t="s">
        <v>41</v>
      </c>
      <c r="B34" s="25"/>
      <c r="C34" s="28">
        <v>30000</v>
      </c>
      <c r="D34" s="22">
        <v>900000</v>
      </c>
      <c r="E34" s="22">
        <v>947000</v>
      </c>
      <c r="F34" s="22">
        <v>937468.75</v>
      </c>
      <c r="G34" s="28">
        <v>8300000</v>
      </c>
      <c r="H34" s="22">
        <f>SUM(C34+G34)</f>
        <v>8330000</v>
      </c>
      <c r="I34" s="23"/>
    </row>
    <row r="35" spans="1:9" s="21" customFormat="1" ht="15">
      <c r="A35" s="25" t="s">
        <v>61</v>
      </c>
      <c r="B35" s="25"/>
      <c r="C35" s="28">
        <v>2817500</v>
      </c>
      <c r="D35" s="22">
        <v>3183000</v>
      </c>
      <c r="E35" s="22">
        <v>3273000</v>
      </c>
      <c r="F35" s="22">
        <v>2811154.7399999998</v>
      </c>
      <c r="G35" s="28"/>
      <c r="H35" s="22">
        <f>SUM(C35+G35)</f>
        <v>2817500</v>
      </c>
      <c r="I35" s="23"/>
    </row>
    <row r="36" spans="1:9" s="21" customFormat="1" ht="15">
      <c r="A36" s="25" t="s">
        <v>60</v>
      </c>
      <c r="B36" s="25"/>
      <c r="C36" s="28">
        <v>25500</v>
      </c>
      <c r="D36" s="22">
        <v>40000</v>
      </c>
      <c r="E36" s="22">
        <v>40000</v>
      </c>
      <c r="F36" s="22">
        <v>17153</v>
      </c>
      <c r="G36" s="28"/>
      <c r="H36" s="22">
        <f>SUM(C36+G36)</f>
        <v>25500</v>
      </c>
      <c r="I36" s="23"/>
    </row>
    <row r="37" spans="1:9" s="21" customFormat="1" ht="15">
      <c r="A37" s="25" t="s">
        <v>59</v>
      </c>
      <c r="B37" s="25"/>
      <c r="C37" s="28">
        <v>0</v>
      </c>
      <c r="D37" s="22">
        <v>35000</v>
      </c>
      <c r="E37" s="22">
        <v>37500</v>
      </c>
      <c r="F37" s="22">
        <v>37500</v>
      </c>
      <c r="G37" s="28"/>
      <c r="H37" s="22">
        <f>SUM(C37+G37)</f>
        <v>0</v>
      </c>
      <c r="I37" s="23"/>
    </row>
    <row r="38" spans="1:9" s="21" customFormat="1" ht="15">
      <c r="A38" s="25" t="s">
        <v>58</v>
      </c>
      <c r="B38" s="25"/>
      <c r="C38" s="28">
        <v>10000</v>
      </c>
      <c r="D38" s="22">
        <v>10000</v>
      </c>
      <c r="E38" s="22">
        <v>10000</v>
      </c>
      <c r="F38" s="22">
        <v>0</v>
      </c>
      <c r="G38" s="28"/>
      <c r="H38" s="22">
        <f>SUM(C38+G38)</f>
        <v>10000</v>
      </c>
      <c r="I38" s="23"/>
    </row>
    <row r="39" spans="1:9" s="21" customFormat="1" ht="15">
      <c r="A39" s="25" t="s">
        <v>57</v>
      </c>
      <c r="B39" s="25"/>
      <c r="C39" s="28">
        <v>194000</v>
      </c>
      <c r="D39" s="22">
        <v>194000</v>
      </c>
      <c r="E39" s="22">
        <v>194000</v>
      </c>
      <c r="F39" s="22">
        <v>128351.66</v>
      </c>
      <c r="G39" s="28"/>
      <c r="H39" s="22">
        <f>SUM(C39+G39)</f>
        <v>194000</v>
      </c>
      <c r="I39" s="23"/>
    </row>
    <row r="40" spans="1:9" s="21" customFormat="1" ht="15">
      <c r="A40" s="25" t="s">
        <v>56</v>
      </c>
      <c r="B40" s="25"/>
      <c r="C40" s="28">
        <v>1561600</v>
      </c>
      <c r="D40" s="22">
        <v>1465500</v>
      </c>
      <c r="E40" s="22">
        <v>1465500</v>
      </c>
      <c r="F40" s="22">
        <v>1209967.15</v>
      </c>
      <c r="G40" s="28"/>
      <c r="H40" s="22">
        <f>SUM(C40+G40)</f>
        <v>1561600</v>
      </c>
      <c r="I40" s="23"/>
    </row>
    <row r="41" spans="1:9" s="21" customFormat="1" ht="15">
      <c r="A41" s="25" t="s">
        <v>42</v>
      </c>
      <c r="B41" s="25"/>
      <c r="C41" s="28">
        <v>1924500</v>
      </c>
      <c r="D41" s="22">
        <v>2274000</v>
      </c>
      <c r="E41" s="22">
        <v>2308000</v>
      </c>
      <c r="F41" s="22">
        <v>1944057.69</v>
      </c>
      <c r="G41" s="28"/>
      <c r="H41" s="22">
        <f>SUM(C41+G41)</f>
        <v>1924500</v>
      </c>
      <c r="I41" s="23"/>
    </row>
    <row r="42" spans="1:9" s="21" customFormat="1" ht="15">
      <c r="A42" s="25" t="s">
        <v>43</v>
      </c>
      <c r="B42" s="25"/>
      <c r="C42" s="28">
        <v>18000</v>
      </c>
      <c r="D42" s="22">
        <v>16000</v>
      </c>
      <c r="E42" s="22">
        <v>16000</v>
      </c>
      <c r="F42" s="22">
        <v>14635.400000000001</v>
      </c>
      <c r="G42" s="28"/>
      <c r="H42" s="22">
        <f>SUM(C42+G42)</f>
        <v>18000</v>
      </c>
      <c r="I42" s="23"/>
    </row>
    <row r="43" spans="1:9" s="21" customFormat="1" ht="15">
      <c r="A43" s="25" t="s">
        <v>55</v>
      </c>
      <c r="B43" s="25"/>
      <c r="C43" s="28">
        <v>70000</v>
      </c>
      <c r="D43" s="22">
        <v>95000</v>
      </c>
      <c r="E43" s="22">
        <v>95000</v>
      </c>
      <c r="F43" s="22">
        <v>65314</v>
      </c>
      <c r="G43" s="28"/>
      <c r="H43" s="22">
        <f>SUM(C43+G43)</f>
        <v>70000</v>
      </c>
      <c r="I43" s="23"/>
    </row>
    <row r="44" spans="1:9" s="21" customFormat="1" ht="15">
      <c r="A44" s="25" t="s">
        <v>44</v>
      </c>
      <c r="B44" s="25"/>
      <c r="C44" s="28">
        <v>0</v>
      </c>
      <c r="D44" s="22">
        <v>0</v>
      </c>
      <c r="E44" s="22">
        <v>0</v>
      </c>
      <c r="F44" s="22">
        <v>1817370</v>
      </c>
      <c r="G44" s="28"/>
      <c r="H44" s="22">
        <f>SUM(C44+G44)</f>
        <v>0</v>
      </c>
      <c r="I44" s="23"/>
    </row>
    <row r="45" spans="1:9" s="21" customFormat="1" ht="15">
      <c r="A45" s="25" t="s">
        <v>54</v>
      </c>
      <c r="B45" s="25"/>
      <c r="C45" s="28">
        <v>80000</v>
      </c>
      <c r="D45" s="22">
        <v>80000</v>
      </c>
      <c r="E45" s="22">
        <v>471780</v>
      </c>
      <c r="F45" s="22">
        <v>405333.91</v>
      </c>
      <c r="G45" s="28"/>
      <c r="H45" s="22">
        <f>SUM(C45+G45)</f>
        <v>80000</v>
      </c>
      <c r="I45" s="23"/>
    </row>
    <row r="46" spans="1:9" s="21" customFormat="1" ht="15">
      <c r="A46" s="25" t="s">
        <v>53</v>
      </c>
      <c r="B46" s="25"/>
      <c r="C46" s="28">
        <v>0</v>
      </c>
      <c r="D46" s="22">
        <v>1500</v>
      </c>
      <c r="E46" s="22">
        <v>1657</v>
      </c>
      <c r="F46" s="22">
        <v>1657</v>
      </c>
      <c r="G46" s="28"/>
      <c r="H46" s="22">
        <f>SUM(C46+G46)</f>
        <v>0</v>
      </c>
      <c r="I46" s="23"/>
    </row>
    <row r="47" spans="1:9" s="21" customFormat="1" ht="15">
      <c r="A47" s="25" t="s">
        <v>45</v>
      </c>
      <c r="B47" s="25"/>
      <c r="C47" s="28">
        <v>71000</v>
      </c>
      <c r="D47" s="22">
        <v>12848001</v>
      </c>
      <c r="E47" s="22">
        <v>13447289</v>
      </c>
      <c r="F47" s="22">
        <v>220821</v>
      </c>
      <c r="G47" s="28"/>
      <c r="H47" s="22">
        <f>SUM(C47+G47)</f>
        <v>71000</v>
      </c>
      <c r="I47" s="23"/>
    </row>
    <row r="48" spans="1:9" s="21" customFormat="1" ht="15">
      <c r="A48" s="25" t="s">
        <v>84</v>
      </c>
      <c r="B48" s="25"/>
      <c r="C48" s="27">
        <f>SUM(C3:C47)-C14</f>
        <v>12001900</v>
      </c>
      <c r="D48" s="22">
        <v>0</v>
      </c>
      <c r="E48" s="22" t="s">
        <v>6</v>
      </c>
      <c r="F48" s="22" t="s">
        <v>6</v>
      </c>
      <c r="G48" s="24">
        <f>SUM(G3:G47)</f>
        <v>21500000</v>
      </c>
      <c r="H48" s="37">
        <f>SUM(H3:H47)-H14</f>
        <v>33501900</v>
      </c>
      <c r="I48" s="23"/>
    </row>
    <row r="49" spans="1:9" s="21" customFormat="1" ht="15">
      <c r="A49" s="25"/>
      <c r="B49" s="25" t="s">
        <v>52</v>
      </c>
      <c r="C49" s="29">
        <v>28500000</v>
      </c>
      <c r="D49" s="22"/>
      <c r="E49" s="22"/>
      <c r="F49" s="22"/>
      <c r="G49" s="24"/>
      <c r="H49" s="22"/>
      <c r="I49" s="23"/>
    </row>
    <row r="50" spans="1:9" s="21" customFormat="1" ht="15">
      <c r="A50" s="25"/>
      <c r="B50" s="25" t="s">
        <v>51</v>
      </c>
      <c r="C50" s="29">
        <v>-1002000</v>
      </c>
      <c r="D50" s="22">
        <v>-1002000</v>
      </c>
      <c r="E50" s="22">
        <v>-1002000</v>
      </c>
      <c r="F50" s="22">
        <v>835000</v>
      </c>
      <c r="G50" s="24"/>
      <c r="H50" s="22"/>
      <c r="I50" s="23"/>
    </row>
    <row r="51" spans="1:9" s="21" customFormat="1" ht="15">
      <c r="A51" s="26" t="s">
        <v>50</v>
      </c>
      <c r="B51" s="25"/>
      <c r="C51" s="24">
        <f>SUM(C49:C50)</f>
        <v>27498000</v>
      </c>
      <c r="D51" s="22">
        <v>0</v>
      </c>
      <c r="E51" s="22">
        <v>0</v>
      </c>
      <c r="F51" s="22">
        <v>0</v>
      </c>
      <c r="G51" s="24"/>
      <c r="H51" s="22"/>
      <c r="I51" s="23"/>
    </row>
    <row r="52" spans="1:9" ht="15">
      <c r="A52" s="34" t="s">
        <v>81</v>
      </c>
      <c r="B52" s="34"/>
      <c r="C52" s="35">
        <v>17136100</v>
      </c>
      <c r="D52" s="28">
        <v>12519001</v>
      </c>
      <c r="E52" s="28">
        <v>13118289</v>
      </c>
      <c r="F52" s="28">
        <v>0</v>
      </c>
      <c r="G52" s="34"/>
      <c r="H52" s="35">
        <f>C52</f>
        <v>17136100</v>
      </c>
      <c r="I52" s="34"/>
    </row>
    <row r="53" spans="1:9" ht="15">
      <c r="A53" s="39" t="s">
        <v>80</v>
      </c>
      <c r="B53" s="40"/>
      <c r="C53" s="38">
        <f>C48+C52</f>
        <v>29138000</v>
      </c>
      <c r="D53" s="34"/>
      <c r="E53" s="34"/>
      <c r="F53" s="34"/>
      <c r="G53" s="38">
        <f>G48</f>
        <v>21500000</v>
      </c>
      <c r="H53" s="38">
        <f>SUM(H48+H52)</f>
        <v>50638000</v>
      </c>
      <c r="I53" s="34"/>
    </row>
  </sheetData>
  <sheetProtection/>
  <mergeCells count="1">
    <mergeCell ref="A53:B53"/>
  </mergeCells>
  <printOptions/>
  <pageMargins left="0.7" right="0.7" top="0.17" bottom="0.17" header="0.17" footer="0.17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Magda</cp:lastModifiedBy>
  <cp:lastPrinted>2018-11-30T10:04:03Z</cp:lastPrinted>
  <dcterms:created xsi:type="dcterms:W3CDTF">2016-04-24T07:59:01Z</dcterms:created>
  <dcterms:modified xsi:type="dcterms:W3CDTF">2018-11-30T10:07:13Z</dcterms:modified>
  <cp:category/>
  <cp:version/>
  <cp:contentType/>
  <cp:contentStatus/>
</cp:coreProperties>
</file>